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ADMINISTRACION/FITURCA/2021/ACT. TRANSPARENCIA/Formatos admin 2p21/Terminados/"/>
    </mc:Choice>
  </mc:AlternateContent>
  <xr:revisionPtr revIDLastSave="0" documentId="13_ncr:1_{6DC4AD05-EB4F-5C4B-92C7-E9727DB13904}" xr6:coauthVersionLast="47" xr6:coauthVersionMax="47" xr10:uidLastSave="{00000000-0000-0000-0000-000000000000}"/>
  <bookViews>
    <workbookView xWindow="0" yWindow="3380" windowWidth="38400" windowHeight="163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2" i="1" l="1"/>
  <c r="F44" i="1" l="1"/>
  <c r="F45" i="1" l="1"/>
  <c r="F41" i="1"/>
  <c r="F39" i="1"/>
  <c r="F37" i="1"/>
  <c r="F34" i="1" l="1"/>
  <c r="F38" i="1"/>
  <c r="F36" i="1" l="1"/>
  <c r="F33" i="1" l="1"/>
  <c r="F30" i="1" l="1"/>
  <c r="F29" i="1"/>
  <c r="F22" i="1"/>
  <c r="F28" i="1"/>
  <c r="F26" i="1"/>
  <c r="F25" i="1"/>
  <c r="F23" i="1"/>
  <c r="F17" i="1"/>
  <c r="F16" i="1"/>
  <c r="F11" i="1"/>
  <c r="F13" i="1"/>
  <c r="F8" i="1"/>
</calcChain>
</file>

<file path=xl/sharedStrings.xml><?xml version="1.0" encoding="utf-8"?>
<sst xmlns="http://schemas.openxmlformats.org/spreadsheetml/2006/main" count="314" uniqueCount="100">
  <si>
    <t>51182</t>
  </si>
  <si>
    <t>TÍTULO</t>
  </si>
  <si>
    <t>NOMBRE CORTO</t>
  </si>
  <si>
    <t>DESCRIPCIÓN</t>
  </si>
  <si>
    <t>Ingresos_Ingresos recibidos por cualquier concepto por el sujeto obligado</t>
  </si>
  <si>
    <t>LTAIPBCSA75FXLIIA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</si>
  <si>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</si>
  <si>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</si>
  <si>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</si>
  <si>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</si>
  <si>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</si>
  <si>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</si>
  <si>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</si>
  <si>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</si>
  <si>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474141</t>
  </si>
  <si>
    <t>474130</t>
  </si>
  <si>
    <t>474131</t>
  </si>
  <si>
    <t>474136</t>
  </si>
  <si>
    <t>474132</t>
  </si>
  <si>
    <t>474139</t>
  </si>
  <si>
    <t>474135</t>
  </si>
  <si>
    <t>474134</t>
  </si>
  <si>
    <t>474137</t>
  </si>
  <si>
    <t>474140</t>
  </si>
  <si>
    <t>474133</t>
  </si>
  <si>
    <t>474138</t>
  </si>
  <si>
    <t>474142</t>
  </si>
  <si>
    <t>474143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</si>
  <si>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</si>
  <si>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</si>
  <si>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</si>
  <si>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</si>
  <si>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</si>
  <si>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</si>
  <si>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</si>
  <si>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</si>
  <si>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</si>
  <si>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</si>
  <si>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</si>
  <si>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</si>
  <si>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</si>
  <si>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</si>
  <si>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</si>
  <si>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ESTATALES</t>
  </si>
  <si>
    <t>RECURSOS PROPIOS</t>
  </si>
  <si>
    <t>3% Hospedaje</t>
  </si>
  <si>
    <t>Otros ingresos</t>
  </si>
  <si>
    <t>PRODUCTOS FINANCIEROS</t>
  </si>
  <si>
    <t>RECURSO DEL EJERCICIO ACTUAL</t>
  </si>
  <si>
    <t>Banco Santander</t>
  </si>
  <si>
    <t xml:space="preserve">HOTELEROS </t>
  </si>
  <si>
    <t>RECURSOS FEDERALES</t>
  </si>
  <si>
    <t>FONMAR</t>
  </si>
  <si>
    <t>Ingresos recibidos en fecha mencionada y en 05/06/18</t>
  </si>
  <si>
    <t>Administración</t>
  </si>
  <si>
    <t>Ingresos recibidos en fecha mencionada, 21/11/18, 04/12/18 y 27/12/18</t>
  </si>
  <si>
    <t>Ingresos recibidos en fecha mencionada y en 04/10/18 y 07/11/18</t>
  </si>
  <si>
    <t>Ingresos recibidos en fecha mencionada y en 18/12/18 y 10/01/19</t>
  </si>
  <si>
    <t>ingresos recibidos entre octubre y noviembre</t>
  </si>
  <si>
    <t>ingresos recibidos en el mes de noviembre 18</t>
  </si>
  <si>
    <t>LICITACIÓN</t>
  </si>
  <si>
    <t xml:space="preserve">La informaciòn requerida en la celda I se divide tres fechas diferentes, 06/06/18, 03/18/18 y 06/09/18 ya que los traspasos  los realiza la Secretaria de finanzas en diferentes fechas dependiendo la disposiciòn de recuerso. </t>
  </si>
  <si>
    <t>La fecha requerida en la celda I no es única ya que durante el periodo mencionado se reciben ingresos de los Hoteleros en diferentes fechas por el calendario de eventos de promociòn que participa el destino.</t>
  </si>
  <si>
    <t>La fecha requerida en la celda I no es única ya que durante el periodo mencionado se reflejan ingresos por productos financieros de manera diaria.</t>
  </si>
  <si>
    <t xml:space="preserve">La informaciòn requerida en la celda I se divide en fecha dos fechas 8/02/19 y 28/02/19 ya que los traspasos  los realiza la Secretaria de finanzas en diferentes fechas dependiendo la disposiciòn de recuerso. </t>
  </si>
  <si>
    <t>Ingresos recibidos en diferentes fechas, abril, mayo y junio</t>
  </si>
  <si>
    <t>Ingresos recibidos en fecha mencionada, 26/07/19, 09/09/19, 28/10/19</t>
  </si>
  <si>
    <t>Ingresos recibidos en fecha mencionada, 04/04/19, 29/04/19, 07/06/19</t>
  </si>
  <si>
    <t>Ingresos recibidos en diferentes fechas, enero,febrero y marzo</t>
  </si>
  <si>
    <t>Ingresos recibidos en diferentes fechas, julio, Agosto y septiembre. Es inexistente la información relativa a la celda: J, ya que está siendo generada la información relativa al hipervínculo a los informes de destino de los ingresos.
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</si>
  <si>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Ingresos recibidos en diferentes fechas, feb, mzo ,abril, mayo  2020</t>
  </si>
  <si>
    <t>Ingresos recibidos en diferentes fechas de dic a feb 20</t>
  </si>
  <si>
    <t>Ingresos recibidos en diferentes fechas de octubre a diciembre</t>
  </si>
  <si>
    <t>Ingresos recibidos en diferentes fechas oct, dic y enero  2020</t>
  </si>
  <si>
    <t>Ingresos recibidos en diferentes fechas de enero a abr</t>
  </si>
  <si>
    <t>Ingresos recibidos en diferentes fechas de jul a sept</t>
  </si>
  <si>
    <t>Ingresos recibidos en diferentes fechas de mayo, junio,julio y sep</t>
  </si>
  <si>
    <t>Ingresos recibidos en diferentes fechas de Ab a jun</t>
  </si>
  <si>
    <t>Ingresos recibidos en diferentes fechas de enero a marzo</t>
  </si>
  <si>
    <t>Ingresos recibidos en diferentes fechas de noviembre y 24 de diciembre de 2020</t>
  </si>
  <si>
    <t>Ingresos recibidos en diferentes fechas de 24 de diciembre y parte en 02/02/21</t>
  </si>
  <si>
    <t>Ingresos recibidos el 30 de septiembre 2020</t>
  </si>
  <si>
    <t>Ingresos recibidos en noviembre 2020</t>
  </si>
  <si>
    <t>Ingresos recibidos en diferentes fechas de diciembre 2020</t>
  </si>
  <si>
    <t>Interés Ganado</t>
  </si>
  <si>
    <t>SECRETARIA DE FINANZAS DEL GOBIERNO DEL ESTADO DE B.C.S.</t>
  </si>
  <si>
    <t>https://bit.ly/3BTsPpd</t>
  </si>
  <si>
    <t>https://bit.ly/3f0IGYX</t>
  </si>
  <si>
    <t>https://bit.ly/2WfN1Rw</t>
  </si>
  <si>
    <t>https://bit.ly/370bcWi</t>
  </si>
  <si>
    <t>https://bit.ly/3kZPV7i</t>
  </si>
  <si>
    <t>https://bit.ly/2VepcJg</t>
  </si>
  <si>
    <t>https://bit.ly/3y6Liw9</t>
  </si>
  <si>
    <t>https://bit.ly/2TEMpEg</t>
  </si>
  <si>
    <t>https://bit.ly/3zC6F8O</t>
  </si>
  <si>
    <t>https://bit.ly/3zGolA5</t>
  </si>
  <si>
    <t>https://bit.ly/3ydKXaU</t>
  </si>
  <si>
    <t>https://bit.ly/3l1kWI1</t>
  </si>
  <si>
    <t>https://bit.ly/3y7TOe8</t>
  </si>
  <si>
    <t xml:space="preserve">Ingresos recibidos en diferentes fechas de 04/04/21 al 24/06/21, es inexistente la información requerida en la celda J, debido a que no ha sido generado el link correspondiente, lo anterior de conformidad con los artículos 19 y 20 de la Ley General de Transparencia y Acceso a la Información Pública y los diversos correlativos 15 y 16 de la Ley de Transparencia y Acceso a la información Pública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</si>
</sst>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4" fillId="3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2" xfId="0" applyNumberFormat="1" applyBorder="1"/>
    <xf numFmtId="0" fontId="5" fillId="0" borderId="0" xfId="7"/>
    <xf numFmtId="0" fontId="0" fillId="0" borderId="0" xfId="0" applyAlignment="1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3" builtinId="8" hidden="1"/>
    <cellStyle name="Hipervínculo" xfId="5" builtinId="8" hidden="1"/>
    <cellStyle name="Hipervínculo" xfId="7" builtinId="8"/>
    <cellStyle name="Hipervínculo visitado" xfId="4" builtinId="9" hidden="1"/>
    <cellStyle name="Hipervínculo visitado" xfId="6" builtinId="9" hidden="1"/>
    <cellStyle name="Millares" xfId="1" builtinId="3"/>
    <cellStyle name="Normal" xfId="0" builtinId="0"/>
    <cellStyle name="Normal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it.ly/2VepcJg" TargetMode="External"/><Relationship Id="rId18" Type="http://schemas.openxmlformats.org/officeDocument/2006/relationships/hyperlink" Target="https://bit.ly/3y6Liw9" TargetMode="External"/><Relationship Id="rId26" Type="http://schemas.openxmlformats.org/officeDocument/2006/relationships/hyperlink" Target="https://bit.ly/3zGolA5" TargetMode="External"/><Relationship Id="rId21" Type="http://schemas.openxmlformats.org/officeDocument/2006/relationships/hyperlink" Target="https://bit.ly/2TEMpEg" TargetMode="External"/><Relationship Id="rId34" Type="http://schemas.openxmlformats.org/officeDocument/2006/relationships/hyperlink" Target="https://bit.ly/3y7TOe8" TargetMode="External"/><Relationship Id="rId7" Type="http://schemas.openxmlformats.org/officeDocument/2006/relationships/hyperlink" Target="https://bit.ly/3f0IGYX" TargetMode="External"/><Relationship Id="rId12" Type="http://schemas.openxmlformats.org/officeDocument/2006/relationships/hyperlink" Target="https://bit.ly/3kZPV7i" TargetMode="External"/><Relationship Id="rId17" Type="http://schemas.openxmlformats.org/officeDocument/2006/relationships/hyperlink" Target="https://bit.ly/3y6Liw9" TargetMode="External"/><Relationship Id="rId25" Type="http://schemas.openxmlformats.org/officeDocument/2006/relationships/hyperlink" Target="https://bit.ly/3zGolA5" TargetMode="External"/><Relationship Id="rId33" Type="http://schemas.openxmlformats.org/officeDocument/2006/relationships/hyperlink" Target="https://bit.ly/3l1kWI1" TargetMode="External"/><Relationship Id="rId2" Type="http://schemas.openxmlformats.org/officeDocument/2006/relationships/hyperlink" Target="https://bit.ly/3BTsPpd" TargetMode="External"/><Relationship Id="rId16" Type="http://schemas.openxmlformats.org/officeDocument/2006/relationships/hyperlink" Target="https://bit.ly/3y6Liw9" TargetMode="External"/><Relationship Id="rId20" Type="http://schemas.openxmlformats.org/officeDocument/2006/relationships/hyperlink" Target="https://bit.ly/3y6Liw9" TargetMode="External"/><Relationship Id="rId29" Type="http://schemas.openxmlformats.org/officeDocument/2006/relationships/hyperlink" Target="https://bit.ly/3ydKXaU" TargetMode="External"/><Relationship Id="rId1" Type="http://schemas.openxmlformats.org/officeDocument/2006/relationships/hyperlink" Target="https://bit.ly/3f0IGYX" TargetMode="External"/><Relationship Id="rId6" Type="http://schemas.openxmlformats.org/officeDocument/2006/relationships/hyperlink" Target="https://bit.ly/3f0IGYX" TargetMode="External"/><Relationship Id="rId11" Type="http://schemas.openxmlformats.org/officeDocument/2006/relationships/hyperlink" Target="https://bit.ly/3kZPV7i" TargetMode="External"/><Relationship Id="rId24" Type="http://schemas.openxmlformats.org/officeDocument/2006/relationships/hyperlink" Target="https://bit.ly/3zC6F8O" TargetMode="External"/><Relationship Id="rId32" Type="http://schemas.openxmlformats.org/officeDocument/2006/relationships/hyperlink" Target="https://bit.ly/3l1kWI1" TargetMode="External"/><Relationship Id="rId37" Type="http://schemas.openxmlformats.org/officeDocument/2006/relationships/hyperlink" Target="https://bit.ly/3y7TOe8" TargetMode="External"/><Relationship Id="rId5" Type="http://schemas.openxmlformats.org/officeDocument/2006/relationships/hyperlink" Target="https://bit.ly/2WfN1Rw" TargetMode="External"/><Relationship Id="rId15" Type="http://schemas.openxmlformats.org/officeDocument/2006/relationships/hyperlink" Target="https://bit.ly/3y6Liw9" TargetMode="External"/><Relationship Id="rId23" Type="http://schemas.openxmlformats.org/officeDocument/2006/relationships/hyperlink" Target="https://bit.ly/3zC6F8O" TargetMode="External"/><Relationship Id="rId28" Type="http://schemas.openxmlformats.org/officeDocument/2006/relationships/hyperlink" Target="https://bit.ly/3zGolA5" TargetMode="External"/><Relationship Id="rId36" Type="http://schemas.openxmlformats.org/officeDocument/2006/relationships/hyperlink" Target="https://bit.ly/3y7TOe8" TargetMode="External"/><Relationship Id="rId10" Type="http://schemas.openxmlformats.org/officeDocument/2006/relationships/hyperlink" Target="https://bit.ly/3kZPV7i" TargetMode="External"/><Relationship Id="rId19" Type="http://schemas.openxmlformats.org/officeDocument/2006/relationships/hyperlink" Target="https://bit.ly/3y6Liw9" TargetMode="External"/><Relationship Id="rId31" Type="http://schemas.openxmlformats.org/officeDocument/2006/relationships/hyperlink" Target="https://bit.ly/3l1kWI1" TargetMode="External"/><Relationship Id="rId4" Type="http://schemas.openxmlformats.org/officeDocument/2006/relationships/hyperlink" Target="https://bit.ly/3BTsPpd" TargetMode="External"/><Relationship Id="rId9" Type="http://schemas.openxmlformats.org/officeDocument/2006/relationships/hyperlink" Target="https://bit.ly/370bcWi" TargetMode="External"/><Relationship Id="rId14" Type="http://schemas.openxmlformats.org/officeDocument/2006/relationships/hyperlink" Target="https://bit.ly/2VepcJg" TargetMode="External"/><Relationship Id="rId22" Type="http://schemas.openxmlformats.org/officeDocument/2006/relationships/hyperlink" Target="https://bit.ly/2TEMpEg" TargetMode="External"/><Relationship Id="rId27" Type="http://schemas.openxmlformats.org/officeDocument/2006/relationships/hyperlink" Target="https://bit.ly/3zGolA5" TargetMode="External"/><Relationship Id="rId30" Type="http://schemas.openxmlformats.org/officeDocument/2006/relationships/hyperlink" Target="https://bit.ly/3ydKXaU" TargetMode="External"/><Relationship Id="rId35" Type="http://schemas.openxmlformats.org/officeDocument/2006/relationships/hyperlink" Target="https://bit.ly/3y7TOe8" TargetMode="External"/><Relationship Id="rId8" Type="http://schemas.openxmlformats.org/officeDocument/2006/relationships/hyperlink" Target="https://bit.ly/370bcWi" TargetMode="External"/><Relationship Id="rId3" Type="http://schemas.openxmlformats.org/officeDocument/2006/relationships/hyperlink" Target="https://bit.ly/3BTsPp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topLeftCell="A2" zoomScaleNormal="10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5" bestFit="1" customWidth="1"/>
    <col min="5" max="5" width="19.5" customWidth="1"/>
    <col min="6" max="6" width="19.1640625" bestFit="1" customWidth="1"/>
    <col min="7" max="7" width="19.83203125" bestFit="1" customWidth="1"/>
    <col min="8" max="8" width="58.5" bestFit="1" customWidth="1"/>
    <col min="9" max="9" width="27.1640625" bestFit="1" customWidth="1"/>
    <col min="10" max="10" width="54.1640625" bestFit="1" customWidth="1"/>
    <col min="11" max="11" width="73.1640625" bestFit="1" customWidth="1"/>
    <col min="12" max="12" width="17.5" bestFit="1" customWidth="1"/>
    <col min="13" max="13" width="20" bestFit="1" customWidth="1"/>
    <col min="14" max="14" width="8" bestFit="1" customWidth="1"/>
  </cols>
  <sheetData>
    <row r="1" spans="1:18" hidden="1" x14ac:dyDescent="0.2">
      <c r="A1" t="s">
        <v>0</v>
      </c>
    </row>
    <row r="2" spans="1:18" x14ac:dyDescent="0.2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8" x14ac:dyDescent="0.2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8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8" x14ac:dyDescent="0.2">
      <c r="A6" s="24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8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8" ht="15" customHeight="1" x14ac:dyDescent="0.2">
      <c r="A8">
        <v>2018</v>
      </c>
      <c r="B8" s="3">
        <v>43101</v>
      </c>
      <c r="C8" s="3">
        <v>43190</v>
      </c>
      <c r="D8" t="s">
        <v>45</v>
      </c>
      <c r="E8" s="5" t="s">
        <v>48</v>
      </c>
      <c r="F8" s="4">
        <f>53193643+19662621</f>
        <v>72856264</v>
      </c>
      <c r="G8" t="s">
        <v>43</v>
      </c>
      <c r="H8" t="s">
        <v>85</v>
      </c>
      <c r="I8" s="3">
        <v>43217</v>
      </c>
      <c r="J8" s="11" t="s">
        <v>86</v>
      </c>
      <c r="K8" t="s">
        <v>54</v>
      </c>
      <c r="L8" s="3">
        <v>43190</v>
      </c>
      <c r="M8" s="3">
        <v>43190</v>
      </c>
      <c r="N8" s="7" t="s">
        <v>61</v>
      </c>
    </row>
    <row r="9" spans="1:18" ht="15" customHeight="1" x14ac:dyDescent="0.2">
      <c r="A9">
        <v>2018</v>
      </c>
      <c r="B9" s="3">
        <v>43101</v>
      </c>
      <c r="C9" s="3">
        <v>43190</v>
      </c>
      <c r="D9" t="s">
        <v>46</v>
      </c>
      <c r="E9" s="5" t="s">
        <v>48</v>
      </c>
      <c r="F9" s="4">
        <v>715795.12</v>
      </c>
      <c r="G9" t="s">
        <v>44</v>
      </c>
      <c r="H9" t="s">
        <v>50</v>
      </c>
      <c r="I9" s="3">
        <v>43190</v>
      </c>
      <c r="J9" s="11" t="s">
        <v>86</v>
      </c>
      <c r="K9" s="6" t="s">
        <v>54</v>
      </c>
      <c r="L9" s="3">
        <v>43190</v>
      </c>
      <c r="M9" s="3">
        <v>43190</v>
      </c>
      <c r="N9" s="14" t="s">
        <v>62</v>
      </c>
    </row>
    <row r="10" spans="1:18" ht="15" customHeight="1" x14ac:dyDescent="0.2">
      <c r="A10">
        <v>2018</v>
      </c>
      <c r="B10" s="3">
        <v>43101</v>
      </c>
      <c r="C10" s="3">
        <v>43190</v>
      </c>
      <c r="D10" s="23" t="s">
        <v>84</v>
      </c>
      <c r="E10" s="5" t="s">
        <v>48</v>
      </c>
      <c r="F10" s="4">
        <v>660325.66</v>
      </c>
      <c r="G10" t="s">
        <v>47</v>
      </c>
      <c r="H10" t="s">
        <v>49</v>
      </c>
      <c r="I10" s="3">
        <v>43190</v>
      </c>
      <c r="J10" s="11" t="s">
        <v>86</v>
      </c>
      <c r="K10" s="6" t="s">
        <v>54</v>
      </c>
      <c r="L10" s="3">
        <v>43190</v>
      </c>
      <c r="M10" s="3">
        <v>43190</v>
      </c>
      <c r="N10" s="14" t="s">
        <v>63</v>
      </c>
    </row>
    <row r="11" spans="1:18" ht="15" customHeight="1" x14ac:dyDescent="0.2">
      <c r="A11" s="2">
        <v>2018</v>
      </c>
      <c r="B11" s="3">
        <v>43191</v>
      </c>
      <c r="C11" s="3">
        <v>43281</v>
      </c>
      <c r="D11" s="2" t="s">
        <v>45</v>
      </c>
      <c r="E11" s="5" t="s">
        <v>48</v>
      </c>
      <c r="F11" s="4">
        <f>27138914+19255030+15550611</f>
        <v>61944555</v>
      </c>
      <c r="G11" s="2" t="s">
        <v>43</v>
      </c>
      <c r="H11" s="23" t="s">
        <v>85</v>
      </c>
      <c r="I11" s="3">
        <v>43349</v>
      </c>
      <c r="J11" s="11" t="s">
        <v>87</v>
      </c>
      <c r="K11" s="6" t="s">
        <v>54</v>
      </c>
      <c r="L11" s="3">
        <v>43281</v>
      </c>
      <c r="M11" s="3">
        <v>43281</v>
      </c>
      <c r="N11" s="2" t="s">
        <v>56</v>
      </c>
      <c r="O11" s="2"/>
    </row>
    <row r="12" spans="1:18" ht="15" customHeight="1" x14ac:dyDescent="0.2">
      <c r="A12" s="2">
        <v>2018</v>
      </c>
      <c r="B12" s="3">
        <v>43191</v>
      </c>
      <c r="C12" s="3">
        <v>43281</v>
      </c>
      <c r="D12" s="2" t="s">
        <v>46</v>
      </c>
      <c r="E12" s="5" t="s">
        <v>48</v>
      </c>
      <c r="F12" s="4">
        <v>8620.69</v>
      </c>
      <c r="G12" s="2" t="s">
        <v>44</v>
      </c>
      <c r="H12" s="2" t="s">
        <v>60</v>
      </c>
      <c r="I12" s="3">
        <v>43281</v>
      </c>
      <c r="J12" s="11" t="s">
        <v>87</v>
      </c>
      <c r="K12" s="6" t="s">
        <v>54</v>
      </c>
      <c r="L12" s="3">
        <v>43281</v>
      </c>
      <c r="M12" s="3">
        <v>43281</v>
      </c>
      <c r="N12" s="2"/>
      <c r="O12" s="2"/>
    </row>
    <row r="13" spans="1:18" ht="15" customHeight="1" x14ac:dyDescent="0.2">
      <c r="A13" s="2">
        <v>2018</v>
      </c>
      <c r="B13" s="3">
        <v>43191</v>
      </c>
      <c r="C13" s="3">
        <v>43281</v>
      </c>
      <c r="D13" s="23" t="s">
        <v>84</v>
      </c>
      <c r="E13" s="5" t="s">
        <v>48</v>
      </c>
      <c r="F13" s="4">
        <f>80127.14+115355.15+104590.36</f>
        <v>300072.64999999997</v>
      </c>
      <c r="G13" s="2" t="s">
        <v>47</v>
      </c>
      <c r="H13" s="2" t="s">
        <v>49</v>
      </c>
      <c r="I13" s="3">
        <v>43281</v>
      </c>
      <c r="J13" s="11" t="s">
        <v>87</v>
      </c>
      <c r="K13" s="6" t="s">
        <v>54</v>
      </c>
      <c r="L13" s="3">
        <v>43281</v>
      </c>
      <c r="M13" s="3">
        <v>43281</v>
      </c>
      <c r="N13" s="14" t="s">
        <v>63</v>
      </c>
      <c r="O13" s="2"/>
    </row>
    <row r="14" spans="1:18" ht="15" customHeight="1" x14ac:dyDescent="0.2">
      <c r="A14" s="2">
        <v>2018</v>
      </c>
      <c r="B14" s="3">
        <v>43191</v>
      </c>
      <c r="C14" s="3">
        <v>43281</v>
      </c>
      <c r="D14" s="2" t="s">
        <v>46</v>
      </c>
      <c r="E14" s="5" t="s">
        <v>48</v>
      </c>
      <c r="F14" s="4">
        <v>600000</v>
      </c>
      <c r="G14" s="2" t="s">
        <v>51</v>
      </c>
      <c r="H14" t="s">
        <v>52</v>
      </c>
      <c r="I14" s="3">
        <v>43245</v>
      </c>
      <c r="J14" s="11" t="s">
        <v>88</v>
      </c>
      <c r="K14" s="6" t="s">
        <v>54</v>
      </c>
      <c r="L14" s="3">
        <v>43281</v>
      </c>
      <c r="M14" s="3">
        <v>43281</v>
      </c>
      <c r="N14" t="s">
        <v>53</v>
      </c>
    </row>
    <row r="15" spans="1:18" ht="15" customHeight="1" x14ac:dyDescent="0.2">
      <c r="A15" s="7">
        <v>2018</v>
      </c>
      <c r="B15" s="3">
        <v>43282</v>
      </c>
      <c r="C15" s="3">
        <v>43373</v>
      </c>
      <c r="D15" s="7" t="s">
        <v>45</v>
      </c>
      <c r="E15" s="5" t="s">
        <v>48</v>
      </c>
      <c r="F15" s="4">
        <v>54896785</v>
      </c>
      <c r="G15" s="7" t="s">
        <v>43</v>
      </c>
      <c r="H15" s="23" t="s">
        <v>85</v>
      </c>
      <c r="I15" s="3">
        <v>43411</v>
      </c>
      <c r="J15" s="11" t="s">
        <v>89</v>
      </c>
      <c r="K15" s="7" t="s">
        <v>54</v>
      </c>
      <c r="L15" s="3">
        <v>43373</v>
      </c>
      <c r="M15" s="3">
        <v>43404</v>
      </c>
      <c r="N15" s="8" t="s">
        <v>57</v>
      </c>
      <c r="O15" s="7"/>
      <c r="P15" s="7"/>
      <c r="Q15" s="7"/>
      <c r="R15" s="7"/>
    </row>
    <row r="16" spans="1:18" ht="15" customHeight="1" x14ac:dyDescent="0.2">
      <c r="A16" s="7">
        <v>2018</v>
      </c>
      <c r="B16" s="3">
        <v>43282</v>
      </c>
      <c r="C16" s="3">
        <v>43373</v>
      </c>
      <c r="D16" s="23" t="s">
        <v>84</v>
      </c>
      <c r="E16" s="5" t="s">
        <v>48</v>
      </c>
      <c r="F16" s="4">
        <f>71010+105096+99649</f>
        <v>275755</v>
      </c>
      <c r="G16" s="7" t="s">
        <v>47</v>
      </c>
      <c r="H16" s="7" t="s">
        <v>49</v>
      </c>
      <c r="I16" s="3">
        <v>43373</v>
      </c>
      <c r="J16" s="11" t="s">
        <v>90</v>
      </c>
      <c r="K16" s="7" t="s">
        <v>54</v>
      </c>
      <c r="L16" s="3">
        <v>43373</v>
      </c>
      <c r="M16" s="3">
        <v>43404</v>
      </c>
      <c r="N16" s="14" t="s">
        <v>63</v>
      </c>
      <c r="O16" s="7"/>
      <c r="P16" s="7"/>
      <c r="Q16" s="7"/>
      <c r="R16" s="7"/>
    </row>
    <row r="17" spans="1:15" ht="15" customHeight="1" x14ac:dyDescent="0.2">
      <c r="A17" s="8">
        <v>2018</v>
      </c>
      <c r="B17" s="3">
        <v>43374</v>
      </c>
      <c r="C17" s="3">
        <v>43465</v>
      </c>
      <c r="D17" s="8" t="s">
        <v>45</v>
      </c>
      <c r="E17" s="5" t="s">
        <v>48</v>
      </c>
      <c r="F17" s="4">
        <f>10426266+14032255+20718369</f>
        <v>45176890</v>
      </c>
      <c r="G17" s="8" t="s">
        <v>43</v>
      </c>
      <c r="H17" s="23" t="s">
        <v>85</v>
      </c>
      <c r="I17" s="3">
        <v>43475</v>
      </c>
      <c r="J17" s="11" t="s">
        <v>90</v>
      </c>
      <c r="K17" s="8" t="s">
        <v>54</v>
      </c>
      <c r="L17" s="3">
        <v>43465</v>
      </c>
      <c r="M17" s="3">
        <v>43486</v>
      </c>
      <c r="N17" s="9" t="s">
        <v>64</v>
      </c>
      <c r="O17" s="8"/>
    </row>
    <row r="18" spans="1:15" s="8" customFormat="1" ht="15" customHeight="1" x14ac:dyDescent="0.2">
      <c r="A18" s="8">
        <v>2018</v>
      </c>
      <c r="B18" s="3">
        <v>43374</v>
      </c>
      <c r="C18" s="3">
        <v>43465</v>
      </c>
      <c r="D18" s="8" t="s">
        <v>46</v>
      </c>
      <c r="E18" s="5" t="s">
        <v>48</v>
      </c>
      <c r="F18" s="4">
        <v>132311</v>
      </c>
      <c r="G18" s="8" t="s">
        <v>44</v>
      </c>
      <c r="H18" s="8" t="s">
        <v>50</v>
      </c>
      <c r="I18" s="3">
        <v>43465</v>
      </c>
      <c r="J18" s="11" t="s">
        <v>91</v>
      </c>
      <c r="K18" s="8" t="s">
        <v>54</v>
      </c>
      <c r="L18" s="3">
        <v>43465</v>
      </c>
      <c r="M18" s="3">
        <v>43486</v>
      </c>
      <c r="N18" s="8" t="s">
        <v>58</v>
      </c>
    </row>
    <row r="19" spans="1:15" ht="15" customHeight="1" x14ac:dyDescent="0.2">
      <c r="A19" s="8">
        <v>2018</v>
      </c>
      <c r="B19" s="3">
        <v>43374</v>
      </c>
      <c r="C19" s="3">
        <v>43465</v>
      </c>
      <c r="D19" s="8" t="s">
        <v>46</v>
      </c>
      <c r="E19" s="5" t="s">
        <v>48</v>
      </c>
      <c r="F19" s="4">
        <v>234580</v>
      </c>
      <c r="G19" s="8" t="s">
        <v>44</v>
      </c>
      <c r="H19" s="23" t="s">
        <v>60</v>
      </c>
      <c r="I19" s="3">
        <v>43405</v>
      </c>
      <c r="J19" s="11" t="s">
        <v>89</v>
      </c>
      <c r="K19" s="8" t="s">
        <v>54</v>
      </c>
      <c r="L19" s="3">
        <v>43465</v>
      </c>
      <c r="M19" s="3">
        <v>43486</v>
      </c>
      <c r="N19" s="8" t="s">
        <v>59</v>
      </c>
      <c r="O19" s="8"/>
    </row>
    <row r="20" spans="1:15" ht="15" customHeight="1" x14ac:dyDescent="0.2">
      <c r="A20" s="8">
        <v>2018</v>
      </c>
      <c r="B20" s="3">
        <v>43374</v>
      </c>
      <c r="C20" s="3">
        <v>43465</v>
      </c>
      <c r="D20" s="23" t="s">
        <v>84</v>
      </c>
      <c r="E20" s="5" t="s">
        <v>48</v>
      </c>
      <c r="F20" s="4">
        <v>315091</v>
      </c>
      <c r="G20" s="8" t="s">
        <v>47</v>
      </c>
      <c r="H20" s="8" t="s">
        <v>49</v>
      </c>
      <c r="I20" s="3">
        <v>43465</v>
      </c>
      <c r="J20" s="11" t="s">
        <v>91</v>
      </c>
      <c r="K20" s="8" t="s">
        <v>54</v>
      </c>
      <c r="L20" s="3">
        <v>43465</v>
      </c>
      <c r="M20" s="3">
        <v>43486</v>
      </c>
      <c r="N20" s="14" t="s">
        <v>63</v>
      </c>
      <c r="O20" s="8"/>
    </row>
    <row r="21" spans="1:15" ht="15" customHeight="1" x14ac:dyDescent="0.2">
      <c r="A21" s="8">
        <v>2018</v>
      </c>
      <c r="B21" s="3">
        <v>43374</v>
      </c>
      <c r="C21" s="3">
        <v>43465</v>
      </c>
      <c r="D21" s="8" t="s">
        <v>46</v>
      </c>
      <c r="E21" s="5" t="s">
        <v>48</v>
      </c>
      <c r="F21" s="4">
        <v>4000000</v>
      </c>
      <c r="G21" s="18" t="s">
        <v>43</v>
      </c>
      <c r="H21" s="8" t="s">
        <v>52</v>
      </c>
      <c r="I21" s="3">
        <v>43383</v>
      </c>
      <c r="J21" s="11" t="s">
        <v>90</v>
      </c>
      <c r="K21" s="8" t="s">
        <v>54</v>
      </c>
      <c r="L21" s="3">
        <v>43465</v>
      </c>
      <c r="M21" s="3">
        <v>43486</v>
      </c>
      <c r="N21" s="8" t="s">
        <v>55</v>
      </c>
      <c r="O21" s="8"/>
    </row>
    <row r="22" spans="1:15" x14ac:dyDescent="0.2">
      <c r="A22">
        <v>2019</v>
      </c>
      <c r="B22" s="3">
        <v>43466</v>
      </c>
      <c r="C22" s="3">
        <v>43555</v>
      </c>
      <c r="D22" s="9" t="s">
        <v>45</v>
      </c>
      <c r="E22" s="12" t="s">
        <v>48</v>
      </c>
      <c r="F22" s="4">
        <f>30886531+23386111+21997532</f>
        <v>76270174</v>
      </c>
      <c r="G22" s="9" t="s">
        <v>43</v>
      </c>
      <c r="H22" s="23" t="s">
        <v>85</v>
      </c>
      <c r="I22" s="3">
        <v>43559</v>
      </c>
      <c r="J22" s="11" t="s">
        <v>92</v>
      </c>
      <c r="K22" t="s">
        <v>54</v>
      </c>
      <c r="L22" s="10">
        <v>43559</v>
      </c>
      <c r="M22" s="3">
        <v>43584</v>
      </c>
      <c r="N22" s="15" t="s">
        <v>67</v>
      </c>
    </row>
    <row r="23" spans="1:15" x14ac:dyDescent="0.2">
      <c r="A23" s="9">
        <v>2019</v>
      </c>
      <c r="B23" s="3">
        <v>43466</v>
      </c>
      <c r="C23" s="3">
        <v>43555</v>
      </c>
      <c r="D23" s="9" t="s">
        <v>46</v>
      </c>
      <c r="E23" s="12" t="s">
        <v>48</v>
      </c>
      <c r="F23" s="4">
        <f>568477.62+717246</f>
        <v>1285723.6200000001</v>
      </c>
      <c r="G23" s="9" t="s">
        <v>44</v>
      </c>
      <c r="H23" s="9" t="s">
        <v>50</v>
      </c>
      <c r="I23" s="3">
        <v>43555</v>
      </c>
      <c r="J23" s="11" t="s">
        <v>92</v>
      </c>
      <c r="K23" s="9" t="s">
        <v>54</v>
      </c>
      <c r="L23" s="10">
        <v>43559</v>
      </c>
      <c r="M23" s="3">
        <v>43584</v>
      </c>
      <c r="N23" s="15" t="s">
        <v>68</v>
      </c>
    </row>
    <row r="24" spans="1:15" x14ac:dyDescent="0.2">
      <c r="A24" s="9">
        <v>2019</v>
      </c>
      <c r="B24" s="3">
        <v>43466</v>
      </c>
      <c r="C24" s="3">
        <v>43555</v>
      </c>
      <c r="D24" s="23" t="s">
        <v>84</v>
      </c>
      <c r="E24" s="12" t="s">
        <v>48</v>
      </c>
      <c r="F24" s="4">
        <v>189644.69</v>
      </c>
      <c r="G24" s="9" t="s">
        <v>47</v>
      </c>
      <c r="H24" s="9" t="s">
        <v>49</v>
      </c>
      <c r="I24" s="3">
        <v>43555</v>
      </c>
      <c r="J24" s="11" t="s">
        <v>92</v>
      </c>
      <c r="K24" s="9" t="s">
        <v>54</v>
      </c>
      <c r="L24" s="10">
        <v>43559</v>
      </c>
      <c r="M24" s="3">
        <v>43584</v>
      </c>
      <c r="N24" s="14" t="s">
        <v>63</v>
      </c>
    </row>
    <row r="25" spans="1:15" x14ac:dyDescent="0.2">
      <c r="A25" s="13">
        <v>2019</v>
      </c>
      <c r="B25" s="3">
        <v>43556</v>
      </c>
      <c r="C25" s="3">
        <v>43646</v>
      </c>
      <c r="D25" s="13" t="s">
        <v>45</v>
      </c>
      <c r="E25" s="13" t="s">
        <v>48</v>
      </c>
      <c r="F25" s="4">
        <f>26039696+22529764+18971954</f>
        <v>67541414</v>
      </c>
      <c r="G25" s="13" t="s">
        <v>43</v>
      </c>
      <c r="H25" s="23" t="s">
        <v>85</v>
      </c>
      <c r="I25" s="3">
        <v>43717</v>
      </c>
      <c r="J25" s="11" t="s">
        <v>93</v>
      </c>
      <c r="K25" s="13" t="s">
        <v>54</v>
      </c>
      <c r="L25" s="3">
        <v>43671</v>
      </c>
      <c r="M25" s="3">
        <v>43646</v>
      </c>
      <c r="N25" s="15" t="s">
        <v>66</v>
      </c>
    </row>
    <row r="26" spans="1:15" x14ac:dyDescent="0.2">
      <c r="A26" s="13">
        <v>2019</v>
      </c>
      <c r="B26" s="3">
        <v>43556</v>
      </c>
      <c r="C26" s="3">
        <v>43646</v>
      </c>
      <c r="D26" s="13" t="s">
        <v>46</v>
      </c>
      <c r="E26" s="13" t="s">
        <v>48</v>
      </c>
      <c r="F26" s="4">
        <f>781547-34565</f>
        <v>746982</v>
      </c>
      <c r="G26" s="13" t="s">
        <v>44</v>
      </c>
      <c r="H26" s="13" t="s">
        <v>50</v>
      </c>
      <c r="I26" s="3">
        <v>43559</v>
      </c>
      <c r="J26" s="11" t="s">
        <v>92</v>
      </c>
      <c r="K26" s="13" t="s">
        <v>54</v>
      </c>
      <c r="L26" s="3">
        <v>43671</v>
      </c>
      <c r="M26" s="3">
        <v>43646</v>
      </c>
      <c r="N26" s="13" t="s">
        <v>65</v>
      </c>
    </row>
    <row r="27" spans="1:15" x14ac:dyDescent="0.2">
      <c r="A27" s="13">
        <v>2019</v>
      </c>
      <c r="B27" s="3">
        <v>43556</v>
      </c>
      <c r="C27" s="3">
        <v>43646</v>
      </c>
      <c r="D27" s="13" t="s">
        <v>46</v>
      </c>
      <c r="E27" s="13" t="s">
        <v>48</v>
      </c>
      <c r="F27" s="4">
        <v>34565</v>
      </c>
      <c r="G27" s="13" t="s">
        <v>44</v>
      </c>
      <c r="H27" s="23" t="s">
        <v>60</v>
      </c>
      <c r="I27" s="3">
        <v>43559</v>
      </c>
      <c r="J27" s="11" t="s">
        <v>92</v>
      </c>
      <c r="K27" s="13" t="s">
        <v>54</v>
      </c>
      <c r="L27" s="3">
        <v>43671</v>
      </c>
      <c r="M27" s="3">
        <v>43646</v>
      </c>
      <c r="N27" s="13" t="s">
        <v>65</v>
      </c>
    </row>
    <row r="28" spans="1:15" x14ac:dyDescent="0.2">
      <c r="A28" s="13">
        <v>2019</v>
      </c>
      <c r="B28" s="3">
        <v>43556</v>
      </c>
      <c r="C28" s="3">
        <v>43646</v>
      </c>
      <c r="D28" s="23" t="s">
        <v>84</v>
      </c>
      <c r="E28" s="13" t="s">
        <v>48</v>
      </c>
      <c r="F28" s="4">
        <f>138835+183992+176636</f>
        <v>499463</v>
      </c>
      <c r="G28" s="13" t="s">
        <v>47</v>
      </c>
      <c r="H28" s="13" t="s">
        <v>49</v>
      </c>
      <c r="I28" s="3">
        <v>43559</v>
      </c>
      <c r="J28" s="11" t="s">
        <v>92</v>
      </c>
      <c r="K28" s="13" t="s">
        <v>54</v>
      </c>
      <c r="L28" s="3">
        <v>43671</v>
      </c>
      <c r="M28" s="3">
        <v>43646</v>
      </c>
      <c r="N28" s="13" t="s">
        <v>65</v>
      </c>
    </row>
    <row r="29" spans="1:15" x14ac:dyDescent="0.2">
      <c r="A29">
        <v>2019</v>
      </c>
      <c r="B29" s="3">
        <v>43647</v>
      </c>
      <c r="C29" s="3">
        <v>43738</v>
      </c>
      <c r="D29" s="15" t="s">
        <v>45</v>
      </c>
      <c r="E29" s="15" t="s">
        <v>48</v>
      </c>
      <c r="F29" s="4">
        <f>17657303+20136448+16917090</f>
        <v>54710841</v>
      </c>
      <c r="G29" s="15" t="s">
        <v>43</v>
      </c>
      <c r="H29" s="23" t="s">
        <v>85</v>
      </c>
      <c r="I29" s="3">
        <v>43886</v>
      </c>
      <c r="J29" s="11" t="s">
        <v>95</v>
      </c>
      <c r="K29" s="15" t="s">
        <v>54</v>
      </c>
      <c r="L29" s="3">
        <v>43767</v>
      </c>
      <c r="M29" s="3">
        <v>43738</v>
      </c>
      <c r="N29" s="18" t="s">
        <v>71</v>
      </c>
    </row>
    <row r="30" spans="1:15" x14ac:dyDescent="0.2">
      <c r="A30" s="15">
        <v>2019</v>
      </c>
      <c r="B30" s="3">
        <v>43647</v>
      </c>
      <c r="C30" s="3">
        <v>43738</v>
      </c>
      <c r="D30" s="23" t="s">
        <v>84</v>
      </c>
      <c r="E30" s="15" t="s">
        <v>48</v>
      </c>
      <c r="F30" s="4">
        <f>155837.59+67910.07+113280.72</f>
        <v>337028.38</v>
      </c>
      <c r="G30" s="15" t="s">
        <v>47</v>
      </c>
      <c r="H30" s="15" t="s">
        <v>49</v>
      </c>
      <c r="I30" s="3">
        <v>43738</v>
      </c>
      <c r="J30" s="11" t="s">
        <v>93</v>
      </c>
      <c r="K30" s="15" t="s">
        <v>54</v>
      </c>
      <c r="L30" s="3">
        <v>43767</v>
      </c>
      <c r="M30" s="3">
        <v>43738</v>
      </c>
      <c r="N30" s="12" t="s">
        <v>69</v>
      </c>
    </row>
    <row r="31" spans="1:15" x14ac:dyDescent="0.2">
      <c r="A31">
        <v>2019</v>
      </c>
      <c r="B31" s="3">
        <v>43739</v>
      </c>
      <c r="C31" s="3">
        <v>43830</v>
      </c>
      <c r="D31" s="18" t="s">
        <v>45</v>
      </c>
      <c r="E31" s="18" t="s">
        <v>48</v>
      </c>
      <c r="F31" s="4">
        <v>53609973</v>
      </c>
      <c r="G31" s="18" t="s">
        <v>43</v>
      </c>
      <c r="H31" s="23" t="s">
        <v>85</v>
      </c>
      <c r="I31" s="3">
        <v>43962</v>
      </c>
      <c r="J31" s="11" t="s">
        <v>95</v>
      </c>
      <c r="K31" s="17" t="s">
        <v>54</v>
      </c>
      <c r="L31" s="3">
        <v>43980</v>
      </c>
      <c r="M31" s="3">
        <v>43830</v>
      </c>
      <c r="N31" s="18" t="s">
        <v>70</v>
      </c>
    </row>
    <row r="32" spans="1:15" x14ac:dyDescent="0.2">
      <c r="A32" s="16">
        <v>2019</v>
      </c>
      <c r="B32" s="3">
        <v>43739</v>
      </c>
      <c r="C32" s="3">
        <v>43830</v>
      </c>
      <c r="D32" s="16" t="s">
        <v>46</v>
      </c>
      <c r="E32" s="18" t="s">
        <v>48</v>
      </c>
      <c r="F32" s="4">
        <v>7600000</v>
      </c>
      <c r="G32" s="18" t="s">
        <v>43</v>
      </c>
      <c r="H32" s="18" t="s">
        <v>52</v>
      </c>
      <c r="I32" s="3">
        <v>43840</v>
      </c>
      <c r="J32" s="11" t="s">
        <v>94</v>
      </c>
      <c r="K32" s="17" t="s">
        <v>54</v>
      </c>
      <c r="L32" s="3">
        <v>43980</v>
      </c>
      <c r="M32" s="3">
        <v>43830</v>
      </c>
      <c r="N32" s="18" t="s">
        <v>73</v>
      </c>
    </row>
    <row r="33" spans="1:14" x14ac:dyDescent="0.2">
      <c r="A33" s="16">
        <v>2019</v>
      </c>
      <c r="B33" s="3">
        <v>43739</v>
      </c>
      <c r="C33" s="3">
        <v>43830</v>
      </c>
      <c r="D33" s="23" t="s">
        <v>84</v>
      </c>
      <c r="E33" s="18" t="s">
        <v>48</v>
      </c>
      <c r="F33" s="4">
        <f>68018+58463+21738</f>
        <v>148219</v>
      </c>
      <c r="G33" s="18" t="s">
        <v>47</v>
      </c>
      <c r="H33" s="18" t="s">
        <v>49</v>
      </c>
      <c r="I33" s="3">
        <v>43830</v>
      </c>
      <c r="J33" s="11" t="s">
        <v>94</v>
      </c>
      <c r="K33" s="17" t="s">
        <v>54</v>
      </c>
      <c r="L33" s="3">
        <v>43980</v>
      </c>
      <c r="M33" s="3">
        <v>43830</v>
      </c>
      <c r="N33" s="18" t="s">
        <v>72</v>
      </c>
    </row>
    <row r="34" spans="1:14" x14ac:dyDescent="0.2">
      <c r="A34">
        <v>2020</v>
      </c>
      <c r="B34" s="3">
        <v>43831</v>
      </c>
      <c r="C34" s="3">
        <v>43921</v>
      </c>
      <c r="D34" s="18" t="s">
        <v>45</v>
      </c>
      <c r="E34" s="18" t="s">
        <v>48</v>
      </c>
      <c r="F34" s="4">
        <f>12557549+24196787.4+28970542+25932699</f>
        <v>91657577.400000006</v>
      </c>
      <c r="G34" s="18" t="s">
        <v>43</v>
      </c>
      <c r="H34" s="23" t="s">
        <v>85</v>
      </c>
      <c r="I34" s="3">
        <v>44078</v>
      </c>
      <c r="J34" s="11" t="s">
        <v>96</v>
      </c>
      <c r="K34" s="17" t="s">
        <v>54</v>
      </c>
      <c r="L34" s="3">
        <v>44134</v>
      </c>
      <c r="M34" s="3">
        <v>44134</v>
      </c>
      <c r="N34" s="19" t="s">
        <v>76</v>
      </c>
    </row>
    <row r="35" spans="1:14" x14ac:dyDescent="0.2">
      <c r="A35" s="18">
        <v>2020</v>
      </c>
      <c r="B35" s="3">
        <v>43831</v>
      </c>
      <c r="C35" s="3">
        <v>43921</v>
      </c>
      <c r="D35" s="18" t="s">
        <v>46</v>
      </c>
      <c r="E35" s="18" t="s">
        <v>48</v>
      </c>
      <c r="F35" s="4">
        <v>285883.33</v>
      </c>
      <c r="G35" s="18" t="s">
        <v>44</v>
      </c>
      <c r="H35" s="23" t="s">
        <v>60</v>
      </c>
      <c r="I35" s="3">
        <v>43921</v>
      </c>
      <c r="J35" s="11" t="s">
        <v>95</v>
      </c>
      <c r="K35" s="18" t="s">
        <v>54</v>
      </c>
      <c r="L35" s="3">
        <v>43980</v>
      </c>
      <c r="M35" s="3">
        <v>43921</v>
      </c>
      <c r="N35" s="18" t="s">
        <v>74</v>
      </c>
    </row>
    <row r="36" spans="1:14" x14ac:dyDescent="0.2">
      <c r="A36" s="18">
        <v>2020</v>
      </c>
      <c r="B36" s="3">
        <v>43831</v>
      </c>
      <c r="C36" s="3">
        <v>43921</v>
      </c>
      <c r="D36" s="23" t="s">
        <v>84</v>
      </c>
      <c r="E36" s="18" t="s">
        <v>48</v>
      </c>
      <c r="F36" s="4">
        <f>63257.9+60921.41+81115.88</f>
        <v>205295.19</v>
      </c>
      <c r="G36" s="18" t="s">
        <v>47</v>
      </c>
      <c r="H36" s="18" t="s">
        <v>49</v>
      </c>
      <c r="I36" s="3">
        <v>43921</v>
      </c>
      <c r="J36" s="11" t="s">
        <v>95</v>
      </c>
      <c r="K36" s="18" t="s">
        <v>54</v>
      </c>
      <c r="L36" s="3">
        <v>43980</v>
      </c>
      <c r="M36" s="3">
        <v>43921</v>
      </c>
      <c r="N36" s="18" t="s">
        <v>78</v>
      </c>
    </row>
    <row r="37" spans="1:14" x14ac:dyDescent="0.2">
      <c r="A37">
        <v>2020</v>
      </c>
      <c r="B37" s="3">
        <v>43922</v>
      </c>
      <c r="C37" s="3">
        <v>44012</v>
      </c>
      <c r="D37" s="20" t="s">
        <v>45</v>
      </c>
      <c r="E37" s="20" t="s">
        <v>48</v>
      </c>
      <c r="F37" s="4">
        <f>11694495+3320952+3137862</f>
        <v>18153309</v>
      </c>
      <c r="G37" s="20" t="s">
        <v>43</v>
      </c>
      <c r="H37" s="23" t="s">
        <v>85</v>
      </c>
      <c r="I37" s="3">
        <v>44189</v>
      </c>
      <c r="J37" s="11" t="s">
        <v>98</v>
      </c>
      <c r="K37" s="20" t="s">
        <v>54</v>
      </c>
      <c r="L37" s="3">
        <v>44134</v>
      </c>
      <c r="M37" s="3">
        <v>44134</v>
      </c>
      <c r="N37" s="21" t="s">
        <v>79</v>
      </c>
    </row>
    <row r="38" spans="1:14" s="20" customFormat="1" x14ac:dyDescent="0.2">
      <c r="A38" s="20">
        <v>2020</v>
      </c>
      <c r="B38" s="3">
        <v>43922</v>
      </c>
      <c r="C38" s="3">
        <v>44012</v>
      </c>
      <c r="D38" s="23" t="s">
        <v>84</v>
      </c>
      <c r="E38" s="20" t="s">
        <v>48</v>
      </c>
      <c r="F38" s="4">
        <f>13811.94+29591+27432</f>
        <v>70834.94</v>
      </c>
      <c r="G38" s="20" t="s">
        <v>47</v>
      </c>
      <c r="H38" s="20" t="s">
        <v>49</v>
      </c>
      <c r="I38" s="3">
        <v>44012</v>
      </c>
      <c r="J38" s="11" t="s">
        <v>96</v>
      </c>
      <c r="K38" s="20" t="s">
        <v>54</v>
      </c>
      <c r="L38" s="3">
        <v>44043</v>
      </c>
      <c r="M38" s="3">
        <v>44043</v>
      </c>
      <c r="N38" s="20" t="s">
        <v>77</v>
      </c>
    </row>
    <row r="39" spans="1:14" s="20" customFormat="1" x14ac:dyDescent="0.2">
      <c r="A39" s="20">
        <v>2020</v>
      </c>
      <c r="B39" s="3">
        <v>44013</v>
      </c>
      <c r="C39" s="3">
        <v>44104</v>
      </c>
      <c r="D39" s="20" t="s">
        <v>45</v>
      </c>
      <c r="E39" s="20" t="s">
        <v>48</v>
      </c>
      <c r="F39" s="4">
        <f>3424654+7210719+8141520</f>
        <v>18776893</v>
      </c>
      <c r="G39" s="20" t="s">
        <v>43</v>
      </c>
      <c r="H39" s="23" t="s">
        <v>85</v>
      </c>
      <c r="I39" s="3">
        <v>44189</v>
      </c>
      <c r="J39" s="11" t="s">
        <v>98</v>
      </c>
      <c r="K39" s="20" t="s">
        <v>54</v>
      </c>
      <c r="L39" s="3">
        <v>44134</v>
      </c>
      <c r="M39" s="3">
        <v>44104</v>
      </c>
      <c r="N39" s="21" t="s">
        <v>80</v>
      </c>
    </row>
    <row r="40" spans="1:14" s="21" customFormat="1" x14ac:dyDescent="0.2">
      <c r="A40" s="21">
        <v>2020</v>
      </c>
      <c r="B40" s="3">
        <v>44013</v>
      </c>
      <c r="C40" s="3">
        <v>44104</v>
      </c>
      <c r="D40" s="21" t="s">
        <v>46</v>
      </c>
      <c r="E40" s="21" t="s">
        <v>48</v>
      </c>
      <c r="F40" s="4">
        <v>1000000</v>
      </c>
      <c r="G40" s="21" t="s">
        <v>43</v>
      </c>
      <c r="H40" s="21" t="s">
        <v>52</v>
      </c>
      <c r="I40" s="3">
        <v>44104</v>
      </c>
      <c r="J40" s="11" t="s">
        <v>97</v>
      </c>
      <c r="K40" s="21" t="s">
        <v>54</v>
      </c>
      <c r="L40" s="3">
        <v>44135</v>
      </c>
      <c r="M40" s="3">
        <v>44104</v>
      </c>
      <c r="N40" s="21" t="s">
        <v>81</v>
      </c>
    </row>
    <row r="41" spans="1:14" x14ac:dyDescent="0.2">
      <c r="A41">
        <v>2020</v>
      </c>
      <c r="B41" s="3">
        <v>44013</v>
      </c>
      <c r="C41" s="3">
        <v>44104</v>
      </c>
      <c r="D41" s="20" t="s">
        <v>84</v>
      </c>
      <c r="E41" s="20" t="s">
        <v>48</v>
      </c>
      <c r="F41">
        <f>98867+55784+97481.34</f>
        <v>252132.34</v>
      </c>
      <c r="G41" s="20" t="s">
        <v>47</v>
      </c>
      <c r="H41" s="20" t="s">
        <v>49</v>
      </c>
      <c r="I41" s="3">
        <v>44104</v>
      </c>
      <c r="J41" s="11" t="s">
        <v>97</v>
      </c>
      <c r="K41" s="20" t="s">
        <v>54</v>
      </c>
      <c r="L41" s="3">
        <v>44134</v>
      </c>
      <c r="M41" s="3">
        <v>44104</v>
      </c>
      <c r="N41" s="20" t="s">
        <v>75</v>
      </c>
    </row>
    <row r="42" spans="1:14" x14ac:dyDescent="0.2">
      <c r="A42">
        <v>2020</v>
      </c>
      <c r="B42" s="3">
        <v>44105</v>
      </c>
      <c r="C42" s="3">
        <v>44196</v>
      </c>
      <c r="D42" s="21" t="s">
        <v>45</v>
      </c>
      <c r="E42" s="21" t="s">
        <v>48</v>
      </c>
      <c r="F42" s="4">
        <f>10035604+13566939+16805541</f>
        <v>40408084</v>
      </c>
      <c r="G42" s="21" t="s">
        <v>43</v>
      </c>
      <c r="H42" s="23" t="s">
        <v>85</v>
      </c>
      <c r="I42" s="3">
        <v>44371</v>
      </c>
      <c r="K42" s="21" t="s">
        <v>54</v>
      </c>
      <c r="L42" s="3">
        <v>44227</v>
      </c>
      <c r="M42" s="3">
        <v>44196</v>
      </c>
      <c r="N42" s="22" t="s">
        <v>99</v>
      </c>
    </row>
    <row r="43" spans="1:14" x14ac:dyDescent="0.2">
      <c r="A43" s="21">
        <v>2020</v>
      </c>
      <c r="B43" s="3">
        <v>44105</v>
      </c>
      <c r="C43" s="3">
        <v>44196</v>
      </c>
      <c r="D43" s="21" t="s">
        <v>46</v>
      </c>
      <c r="E43" s="21" t="s">
        <v>48</v>
      </c>
      <c r="F43" s="4">
        <v>2000000</v>
      </c>
      <c r="G43" s="21" t="s">
        <v>43</v>
      </c>
      <c r="H43" s="21" t="s">
        <v>52</v>
      </c>
      <c r="I43" s="3">
        <v>44154</v>
      </c>
      <c r="J43" s="11" t="s">
        <v>97</v>
      </c>
      <c r="K43" s="21" t="s">
        <v>54</v>
      </c>
      <c r="L43" s="3">
        <v>44227</v>
      </c>
      <c r="M43" s="3">
        <v>44196</v>
      </c>
      <c r="N43" s="21" t="s">
        <v>82</v>
      </c>
    </row>
    <row r="44" spans="1:14" s="21" customFormat="1" x14ac:dyDescent="0.2">
      <c r="A44" s="21">
        <v>2020</v>
      </c>
      <c r="B44" s="3">
        <v>44105</v>
      </c>
      <c r="C44" s="3">
        <v>44196</v>
      </c>
      <c r="D44" s="21" t="s">
        <v>46</v>
      </c>
      <c r="E44" s="21" t="s">
        <v>48</v>
      </c>
      <c r="F44" s="4">
        <f>(171249.34/1.16)+6025.86</f>
        <v>153654.60137931033</v>
      </c>
      <c r="G44" s="21" t="s">
        <v>44</v>
      </c>
      <c r="H44" s="21" t="s">
        <v>60</v>
      </c>
      <c r="I44" s="3">
        <v>44196</v>
      </c>
      <c r="J44" s="11" t="s">
        <v>98</v>
      </c>
      <c r="K44" s="21" t="s">
        <v>54</v>
      </c>
      <c r="L44" s="3">
        <v>44227</v>
      </c>
      <c r="M44" s="3">
        <v>44196</v>
      </c>
      <c r="N44" s="21" t="s">
        <v>83</v>
      </c>
    </row>
    <row r="45" spans="1:14" x14ac:dyDescent="0.2">
      <c r="A45" s="21">
        <v>2020</v>
      </c>
      <c r="B45" s="3">
        <v>44105</v>
      </c>
      <c r="C45" s="3">
        <v>44196</v>
      </c>
      <c r="D45" s="23" t="s">
        <v>84</v>
      </c>
      <c r="E45" s="21" t="s">
        <v>48</v>
      </c>
      <c r="F45" s="4">
        <f>72128.24+38866.74+36859.8</f>
        <v>147854.78000000003</v>
      </c>
      <c r="G45" s="21" t="s">
        <v>47</v>
      </c>
      <c r="H45" s="21" t="s">
        <v>49</v>
      </c>
      <c r="I45" s="3">
        <v>44196</v>
      </c>
      <c r="J45" s="11" t="s">
        <v>98</v>
      </c>
      <c r="K45" s="21" t="s">
        <v>54</v>
      </c>
      <c r="L45" s="3">
        <v>44227</v>
      </c>
      <c r="M45" s="3">
        <v>44196</v>
      </c>
      <c r="N45" s="21" t="s">
        <v>72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11" r:id="rId1" xr:uid="{00000000-0004-0000-0000-000000000000}"/>
    <hyperlink ref="J8" r:id="rId2" xr:uid="{00000000-0004-0000-0000-00000B000000}"/>
    <hyperlink ref="J9" r:id="rId3" xr:uid="{00000000-0004-0000-0000-000010000000}"/>
    <hyperlink ref="J10" r:id="rId4" xr:uid="{00000000-0004-0000-0000-000011000000}"/>
    <hyperlink ref="J14" r:id="rId5" xr:uid="{00000000-0004-0000-0000-000014000000}"/>
    <hyperlink ref="J12" r:id="rId6" xr:uid="{19184D15-BAB8-FC48-95AC-02F905927582}"/>
    <hyperlink ref="J13" r:id="rId7" xr:uid="{79CE32E3-CD4E-6F4C-AE64-58C710162A81}"/>
    <hyperlink ref="J15" r:id="rId8" xr:uid="{8E80FD7D-C0F0-694B-A50F-BA03A259D689}"/>
    <hyperlink ref="J19" r:id="rId9" xr:uid="{3E8AEFF1-CC73-2C4C-8964-671C729CDC2C}"/>
    <hyperlink ref="J16" r:id="rId10" xr:uid="{84A87B25-99F8-FA41-9A83-14BB50B12147}"/>
    <hyperlink ref="J17" r:id="rId11" xr:uid="{2644BBB2-76CB-8C4D-B724-193A6B02ADE6}"/>
    <hyperlink ref="J21" r:id="rId12" xr:uid="{E6230C7E-30DA-F240-A99D-DC1020E70253}"/>
    <hyperlink ref="J18" r:id="rId13" xr:uid="{9D7980B5-6CCA-D042-8EC8-5FB6BD3D1EF5}"/>
    <hyperlink ref="J20" r:id="rId14" xr:uid="{88344CAF-0219-F142-BE24-9D7046D8FA13}"/>
    <hyperlink ref="J22" r:id="rId15" xr:uid="{4C49FC3F-41BC-614E-A169-8A262C66890B}"/>
    <hyperlink ref="J23" r:id="rId16" xr:uid="{3262BD9C-F025-F449-A739-09D3E51CA3BF}"/>
    <hyperlink ref="J24" r:id="rId17" xr:uid="{278BC6F6-CF0C-E045-A049-AC7BF67CFC3C}"/>
    <hyperlink ref="J26" r:id="rId18" xr:uid="{542C3EB4-BE1F-A747-83D9-5F1D2F3567CF}"/>
    <hyperlink ref="J27" r:id="rId19" xr:uid="{2C1CD363-E56B-5F41-9EC1-DE58F1F38B4D}"/>
    <hyperlink ref="J28" r:id="rId20" xr:uid="{B0F900D1-0D4A-3846-9E70-4F58BAF490AE}"/>
    <hyperlink ref="J25" r:id="rId21" xr:uid="{3C610A68-841F-8748-B5AB-3D20043FE455}"/>
    <hyperlink ref="J30" r:id="rId22" xr:uid="{72407683-1C36-1348-BDCD-B64992BD8CC0}"/>
    <hyperlink ref="J32" r:id="rId23" xr:uid="{C93D4D03-62B7-4D4D-8714-FE167FEA8C2B}"/>
    <hyperlink ref="J33" r:id="rId24" xr:uid="{E9D8DB4A-DC87-5640-A53D-7E6BA93F61BA}"/>
    <hyperlink ref="J29" r:id="rId25" xr:uid="{07122CFA-62C3-AB41-8026-0BD1F2A49A4A}"/>
    <hyperlink ref="J31" r:id="rId26" xr:uid="{ED3D4F07-051C-5942-B8B2-A9B2E1F9E689}"/>
    <hyperlink ref="J35" r:id="rId27" xr:uid="{AE41DF85-4127-D746-A0C6-2D90016D4E3D}"/>
    <hyperlink ref="J36" r:id="rId28" xr:uid="{92021F76-4691-CB45-97FE-CD6CD4DB1BB5}"/>
    <hyperlink ref="J34" r:id="rId29" xr:uid="{91DF32E3-6B92-8A47-BC8F-F042C0F39FDE}"/>
    <hyperlink ref="J38" r:id="rId30" xr:uid="{EEAF04DC-39C6-E147-8A46-08789078EF17}"/>
    <hyperlink ref="J40" r:id="rId31" xr:uid="{27A5FF02-A4E9-6E46-BA5C-313477D350D1}"/>
    <hyperlink ref="J41" r:id="rId32" xr:uid="{BC5CE09C-7B9C-0545-BD97-D23062E21BD0}"/>
    <hyperlink ref="J43" r:id="rId33" xr:uid="{D471010C-3C32-8741-8D08-A5CFBC9DE9A4}"/>
    <hyperlink ref="J37" r:id="rId34" xr:uid="{AA99477B-3E25-5F4F-B0A7-6092844CDFFD}"/>
    <hyperlink ref="J39" r:id="rId35" xr:uid="{B9D53158-38AD-7641-AB92-16D413679B3E}"/>
    <hyperlink ref="J44" r:id="rId36" xr:uid="{B90EED7E-B11D-A340-9955-FE9A7C50E670}"/>
    <hyperlink ref="J45" r:id="rId37" xr:uid="{CE0E8E40-E9BF-F146-AF60-E11A4A7DE889}"/>
  </hyperlink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2018-04-11T18:45:08Z</dcterms:created>
  <dcterms:modified xsi:type="dcterms:W3CDTF">2021-07-27T16:14:53Z</dcterms:modified>
</cp:coreProperties>
</file>